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B\Documents\CHS WEBSITE &amp; RESOURCES\TEACHABLE\Online Resources &amp; Workbooks\Final Copy Resources\"/>
    </mc:Choice>
  </mc:AlternateContent>
  <bookViews>
    <workbookView xWindow="0" yWindow="0" windowWidth="20496" windowHeight="6852"/>
  </bookViews>
  <sheets>
    <sheet name="Payroll Forecast " sheetId="2" r:id="rId1"/>
  </sheets>
  <definedNames>
    <definedName name="Company_Nam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2" l="1"/>
  <c r="P50" i="2"/>
  <c r="P37" i="2"/>
  <c r="P36" i="2"/>
  <c r="P28" i="2"/>
  <c r="P29" i="2" s="1"/>
  <c r="P21" i="2"/>
  <c r="P20" i="2"/>
  <c r="P13" i="2"/>
  <c r="P14" i="2" s="1"/>
  <c r="N51" i="2"/>
  <c r="N50" i="2"/>
  <c r="N36" i="2"/>
  <c r="N37" i="2" s="1"/>
  <c r="N29" i="2"/>
  <c r="N28" i="2"/>
  <c r="N20" i="2"/>
  <c r="N21" i="2" s="1"/>
  <c r="N14" i="2"/>
  <c r="N13" i="2"/>
  <c r="L50" i="2"/>
  <c r="L36" i="2"/>
  <c r="L37" i="2" s="1"/>
  <c r="L29" i="2"/>
  <c r="L28" i="2"/>
  <c r="L20" i="2"/>
  <c r="L21" i="2" s="1"/>
  <c r="L14" i="2"/>
  <c r="L13" i="2"/>
  <c r="J50" i="2"/>
  <c r="J53" i="2" s="1"/>
  <c r="J36" i="2"/>
  <c r="J37" i="2" s="1"/>
  <c r="J29" i="2"/>
  <c r="J28" i="2"/>
  <c r="J20" i="2"/>
  <c r="J21" i="2" s="1"/>
  <c r="J14" i="2"/>
  <c r="J13" i="2"/>
  <c r="H50" i="2"/>
  <c r="H36" i="2"/>
  <c r="H37" i="2" s="1"/>
  <c r="H29" i="2"/>
  <c r="H28" i="2"/>
  <c r="H20" i="2"/>
  <c r="H21" i="2" s="1"/>
  <c r="H14" i="2"/>
  <c r="H13" i="2"/>
  <c r="F50" i="2"/>
  <c r="F36" i="2"/>
  <c r="F37" i="2" s="1"/>
  <c r="F29" i="2"/>
  <c r="F28" i="2"/>
  <c r="F20" i="2"/>
  <c r="F21" i="2" s="1"/>
  <c r="F14" i="2"/>
  <c r="F13" i="2"/>
  <c r="D14" i="2"/>
  <c r="D51" i="2"/>
  <c r="Q56" i="2"/>
  <c r="D20" i="2"/>
  <c r="D21" i="2" s="1"/>
  <c r="D36" i="2"/>
  <c r="D37" i="2" s="1"/>
  <c r="D28" i="2"/>
  <c r="D29" i="2" s="1"/>
  <c r="D13" i="2"/>
  <c r="Q11" i="2"/>
  <c r="R11" i="2" s="1"/>
  <c r="Q5" i="2"/>
  <c r="R12" i="2"/>
  <c r="R14" i="2"/>
  <c r="Q20" i="2"/>
  <c r="R20" i="2" s="1"/>
  <c r="Q23" i="2"/>
  <c r="R23" i="2" s="1"/>
  <c r="Q24" i="2"/>
  <c r="R24" i="2" s="1"/>
  <c r="Q25" i="2"/>
  <c r="R25" i="2" s="1"/>
  <c r="Q26" i="2"/>
  <c r="R26" i="2" s="1"/>
  <c r="Q27" i="2"/>
  <c r="R27" i="2" s="1"/>
  <c r="Q32" i="2"/>
  <c r="R32" i="2" s="1"/>
  <c r="Q33" i="2"/>
  <c r="R33" i="2" s="1"/>
  <c r="Q34" i="2"/>
  <c r="R34" i="2" s="1"/>
  <c r="Q35" i="2"/>
  <c r="R35" i="2" s="1"/>
  <c r="D53" i="2" l="1"/>
  <c r="D54" i="2"/>
  <c r="D58" i="2" s="1"/>
  <c r="F53" i="2"/>
  <c r="H53" i="2"/>
  <c r="L53" i="2"/>
  <c r="P53" i="2"/>
  <c r="F51" i="2"/>
  <c r="H51" i="2"/>
  <c r="J51" i="2"/>
  <c r="J54" i="2" s="1"/>
  <c r="J58" i="2" s="1"/>
  <c r="L51" i="2"/>
  <c r="P51" i="2"/>
  <c r="P54" i="2" s="1"/>
  <c r="P58" i="2" s="1"/>
  <c r="N54" i="2"/>
  <c r="N58" i="2" s="1"/>
  <c r="Q28" i="2"/>
  <c r="R28" i="2" s="1"/>
  <c r="N53" i="2"/>
  <c r="L54" i="2"/>
  <c r="L58" i="2" s="1"/>
  <c r="H54" i="2"/>
  <c r="H58" i="2" s="1"/>
  <c r="F54" i="2"/>
  <c r="F58" i="2" s="1"/>
  <c r="Q29" i="2"/>
  <c r="R29" i="2" s="1"/>
  <c r="Q21" i="2"/>
  <c r="R21" i="2" s="1"/>
  <c r="Q18" i="2"/>
  <c r="R18" i="2" s="1"/>
  <c r="Q17" i="2"/>
  <c r="R17" i="2" s="1"/>
  <c r="R15" i="2"/>
  <c r="Q19" i="2" l="1"/>
  <c r="R19" i="2" s="1"/>
</calcChain>
</file>

<file path=xl/sharedStrings.xml><?xml version="1.0" encoding="utf-8"?>
<sst xmlns="http://schemas.openxmlformats.org/spreadsheetml/2006/main" count="73" uniqueCount="57">
  <si>
    <t>Total Hours</t>
  </si>
  <si>
    <t>Total $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</si>
  <si>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</si>
  <si>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</si>
  <si>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</si>
  <si>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</si>
  <si>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</si>
  <si>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</si>
  <si>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</si>
  <si>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Supervisor Payroll </t>
  </si>
  <si>
    <t>SUPERVISOR #1</t>
  </si>
  <si>
    <t>SUPERVISOR #2</t>
  </si>
  <si>
    <t xml:space="preserve">Host Total </t>
  </si>
  <si>
    <t>SA #4</t>
  </si>
  <si>
    <t>SA  #1</t>
  </si>
  <si>
    <t>SA  #2</t>
  </si>
  <si>
    <t>SA #3</t>
  </si>
  <si>
    <t xml:space="preserve">Server Assistant Total </t>
  </si>
  <si>
    <t>Host #1</t>
  </si>
  <si>
    <t>Host #2</t>
  </si>
  <si>
    <t xml:space="preserve">Host #3 </t>
  </si>
  <si>
    <t xml:space="preserve">Forecasted Sales </t>
  </si>
  <si>
    <t xml:space="preserve">Host Payroll </t>
  </si>
  <si>
    <t>Server Assistant Payroll</t>
  </si>
  <si>
    <t xml:space="preserve">Bar Payroll </t>
  </si>
  <si>
    <t>Bar #1</t>
  </si>
  <si>
    <t>Bar #2</t>
  </si>
  <si>
    <t xml:space="preserve">Bar #3 </t>
  </si>
  <si>
    <t>Bar #4</t>
  </si>
  <si>
    <t xml:space="preserve">Bartender Total </t>
  </si>
  <si>
    <t xml:space="preserve">Server Payroll </t>
  </si>
  <si>
    <t>Server #1</t>
  </si>
  <si>
    <t>Server #2</t>
  </si>
  <si>
    <t>Server #3</t>
  </si>
  <si>
    <t>Server #4</t>
  </si>
  <si>
    <t>Server #5</t>
  </si>
  <si>
    <t>Server #6</t>
  </si>
  <si>
    <t>Server #7</t>
  </si>
  <si>
    <t>Server #8</t>
  </si>
  <si>
    <t>Server #9</t>
  </si>
  <si>
    <t>Server #10</t>
  </si>
  <si>
    <t xml:space="preserve">Server Total </t>
  </si>
  <si>
    <t xml:space="preserve">Supervisor Total </t>
  </si>
  <si>
    <t>HRS</t>
  </si>
  <si>
    <t>7-3:00</t>
  </si>
  <si>
    <t xml:space="preserve">Payroll Budget </t>
  </si>
  <si>
    <t xml:space="preserve">SCHEDULE &amp; PAYROLL FORECAST </t>
  </si>
  <si>
    <t xml:space="preserve">Actual Covers </t>
  </si>
  <si>
    <t xml:space="preserve">Actual Sales </t>
  </si>
  <si>
    <t>Payroll</t>
  </si>
  <si>
    <t xml:space="preserve">Total Hours </t>
  </si>
  <si>
    <t xml:space="preserve">Total Payroll </t>
  </si>
  <si>
    <t xml:space="preserve">CONNECT HOSPITALITY STRATEGIES INC </t>
  </si>
  <si>
    <t xml:space="preserve">4Cast Dinner Covers </t>
  </si>
  <si>
    <t xml:space="preserve">4Cast Total Covers </t>
  </si>
  <si>
    <t xml:space="preserve">4Cast Lunch Covers </t>
  </si>
  <si>
    <t xml:space="preserve">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</si>
</sst>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[&lt;=9999999]###\-####;\(###\)\ ###\-####"/>
    <numFmt numFmtId="166" formatCode="&quot;$&quot;#,##0"/>
  </numFmts>
  <fonts count="10">
    <font>
      <sz val="11"/>
      <color theme="4"/>
      <name val="Arial"/>
      <family val="2"/>
      <scheme val="minor"/>
    </font>
    <font>
      <sz val="29"/>
      <color theme="5"/>
      <name val="Georgia"/>
      <family val="2"/>
      <scheme val="major"/>
    </font>
    <font>
      <b/>
      <sz val="12"/>
      <color theme="4"/>
      <name val="Arial"/>
      <family val="2"/>
      <scheme val="minor"/>
    </font>
    <font>
      <sz val="15"/>
      <color theme="5"/>
      <name val="Georgia"/>
      <family val="1"/>
      <scheme val="major"/>
    </font>
    <font>
      <sz val="11"/>
      <color theme="4"/>
      <name val="Arial"/>
      <family val="2"/>
      <scheme val="minor"/>
    </font>
    <font>
      <sz val="11"/>
      <color rgb="FF272F69"/>
      <name val="Calibri Light"/>
      <family val="2"/>
    </font>
    <font>
      <sz val="12"/>
      <color rgb="FFD81D40"/>
      <name val="Oswald Light"/>
    </font>
    <font>
      <sz val="14"/>
      <color theme="0"/>
      <name val="Oswald Light"/>
    </font>
    <font>
      <sz val="48"/>
      <color rgb="FF272F69"/>
      <name val="Oswald Light"/>
    </font>
    <font>
      <sz val="28"/>
      <color rgb="FF272F69"/>
      <name val="Oswald Light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272F6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DC5E6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3" tint="0.499984740745262"/>
      </top>
      <bottom style="hair">
        <color rgb="FF272F69"/>
      </bottom>
      <diagonal/>
    </border>
    <border>
      <left style="thin">
        <color indexed="64"/>
      </left>
      <right style="thin">
        <color indexed="64"/>
      </right>
      <top style="hair">
        <color rgb="FF272F69"/>
      </top>
      <bottom style="hair">
        <color rgb="FF272F69"/>
      </bottom>
      <diagonal/>
    </border>
    <border>
      <left style="thin">
        <color indexed="64"/>
      </left>
      <right style="thin">
        <color indexed="64"/>
      </right>
      <top style="hair">
        <color rgb="FF272F6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rgb="FF272F69"/>
      </bottom>
      <diagonal/>
    </border>
    <border>
      <left/>
      <right style="thin">
        <color indexed="64"/>
      </right>
      <top style="hair">
        <color rgb="FF272F69"/>
      </top>
      <bottom style="thin">
        <color indexed="64"/>
      </bottom>
      <diagonal/>
    </border>
  </borders>
  <cellStyleXfs count="12">
    <xf numFmtId="0" fontId="0" fillId="0" borderId="0">
      <alignment horizontal="left" wrapText="1"/>
    </xf>
    <xf numFmtId="0" fontId="1" fillId="0" borderId="0" applyNumberFormat="0" applyFill="0" applyBorder="0" applyProtection="0"/>
    <xf numFmtId="0" fontId="2" fillId="0" borderId="0" applyNumberFormat="0" applyFill="0" applyBorder="0" applyProtection="0">
      <alignment horizontal="left"/>
    </xf>
    <xf numFmtId="0" fontId="3" fillId="0" borderId="0" applyNumberFormat="0" applyFill="0" applyBorder="0" applyProtection="0"/>
    <xf numFmtId="0" fontId="4" fillId="0" borderId="0" applyNumberFormat="0" applyFill="0" applyBorder="0" applyProtection="0">
      <alignment horizontal="right" indent="1"/>
    </xf>
    <xf numFmtId="0" fontId="2" fillId="0" borderId="0" applyNumberFormat="0" applyFill="0" applyBorder="0" applyProtection="0"/>
    <xf numFmtId="10" fontId="4" fillId="2" borderId="0" applyFont="0" applyBorder="0" applyAlignment="0" applyProtection="0">
      <alignment horizontal="left"/>
    </xf>
    <xf numFmtId="14" fontId="2" fillId="0" borderId="0" applyFill="0" applyBorder="0">
      <alignment horizontal="left"/>
    </xf>
    <xf numFmtId="164" fontId="4" fillId="2" borderId="0" applyFont="0" applyBorder="0" applyAlignment="0" applyProtection="0">
      <alignment horizontal="left"/>
    </xf>
    <xf numFmtId="0" fontId="4" fillId="0" borderId="0">
      <alignment horizontal="left" wrapText="1"/>
    </xf>
    <xf numFmtId="0" fontId="4" fillId="0" borderId="0">
      <alignment horizontal="left" vertical="top" wrapText="1"/>
    </xf>
    <xf numFmtId="165" fontId="4" fillId="0" borderId="0" applyFont="0" applyFill="0" applyBorder="0" applyAlignment="0">
      <alignment horizontal="left"/>
    </xf>
  </cellStyleXfs>
  <cellXfs count="65">
    <xf numFmtId="0" fontId="0" fillId="0" borderId="0" xfId="0">
      <alignment horizontal="left" wrapText="1"/>
    </xf>
    <xf numFmtId="0" fontId="8" fillId="0" borderId="0" xfId="1" applyFont="1"/>
    <xf numFmtId="0" fontId="6" fillId="0" borderId="0" xfId="5" applyFont="1"/>
    <xf numFmtId="0" fontId="7" fillId="3" borderId="1" xfId="5" applyFont="1" applyFill="1" applyBorder="1" applyAlignment="1">
      <alignment horizontal="center" vertical="center"/>
    </xf>
    <xf numFmtId="0" fontId="0" fillId="0" borderId="2" xfId="0" applyBorder="1">
      <alignment horizontal="left" wrapText="1"/>
    </xf>
    <xf numFmtId="0" fontId="5" fillId="4" borderId="3" xfId="0" applyFont="1" applyFill="1" applyBorder="1">
      <alignment horizontal="left" wrapText="1"/>
    </xf>
    <xf numFmtId="0" fontId="5" fillId="4" borderId="4" xfId="0" applyFont="1" applyFill="1" applyBorder="1">
      <alignment horizontal="left" wrapText="1"/>
    </xf>
    <xf numFmtId="0" fontId="5" fillId="4" borderId="5" xfId="0" applyFont="1" applyFill="1" applyBorder="1">
      <alignment horizontal="left" wrapText="1"/>
    </xf>
    <xf numFmtId="164" fontId="5" fillId="4" borderId="3" xfId="8" applyNumberFormat="1" applyFont="1" applyFill="1" applyBorder="1" applyAlignment="1">
      <alignment horizontal="left" wrapText="1"/>
    </xf>
    <xf numFmtId="164" fontId="5" fillId="4" borderId="4" xfId="8" applyNumberFormat="1" applyFont="1" applyFill="1" applyBorder="1" applyAlignment="1">
      <alignment horizontal="left" wrapText="1"/>
    </xf>
    <xf numFmtId="164" fontId="5" fillId="4" borderId="5" xfId="8" applyNumberFormat="1" applyFont="1" applyFill="1" applyBorder="1" applyAlignment="1">
      <alignment horizontal="left" wrapText="1"/>
    </xf>
    <xf numFmtId="0" fontId="5" fillId="4" borderId="2" xfId="0" applyFont="1" applyFill="1" applyBorder="1">
      <alignment horizontal="left" wrapText="1"/>
    </xf>
    <xf numFmtId="164" fontId="5" fillId="2" borderId="3" xfId="8" applyFont="1" applyBorder="1" applyAlignment="1">
      <alignment horizontal="left" wrapText="1"/>
    </xf>
    <xf numFmtId="164" fontId="5" fillId="5" borderId="3" xfId="8" applyFont="1" applyFill="1" applyBorder="1" applyAlignment="1">
      <alignment horizontal="center" wrapText="1"/>
    </xf>
    <xf numFmtId="164" fontId="5" fillId="5" borderId="4" xfId="8" applyFont="1" applyFill="1" applyBorder="1" applyAlignment="1">
      <alignment horizontal="center" wrapText="1"/>
    </xf>
    <xf numFmtId="0" fontId="5" fillId="5" borderId="3" xfId="0" applyFont="1" applyFill="1" applyBorder="1">
      <alignment horizontal="left" wrapText="1"/>
    </xf>
    <xf numFmtId="0" fontId="5" fillId="5" borderId="2" xfId="0" applyFont="1" applyFill="1" applyBorder="1">
      <alignment horizontal="left" wrapText="1"/>
    </xf>
    <xf numFmtId="0" fontId="0" fillId="5" borderId="2" xfId="0" applyFill="1" applyBorder="1">
      <alignment horizontal="left" wrapText="1"/>
    </xf>
    <xf numFmtId="2" fontId="5" fillId="4" borderId="4" xfId="0" quotePrefix="1" applyNumberFormat="1" applyFont="1" applyFill="1" applyBorder="1">
      <alignment horizontal="left" wrapText="1"/>
    </xf>
    <xf numFmtId="164" fontId="5" fillId="4" borderId="4" xfId="0" applyNumberFormat="1" applyFont="1" applyFill="1" applyBorder="1">
      <alignment horizontal="left" wrapText="1"/>
    </xf>
    <xf numFmtId="0" fontId="5" fillId="6" borderId="4" xfId="0" applyFont="1" applyFill="1" applyBorder="1">
      <alignment horizontal="left" wrapText="1"/>
    </xf>
    <xf numFmtId="164" fontId="5" fillId="6" borderId="4" xfId="8" applyNumberFormat="1" applyFont="1" applyFill="1" applyBorder="1" applyAlignment="1">
      <alignment horizontal="left" wrapText="1"/>
    </xf>
    <xf numFmtId="0" fontId="5" fillId="6" borderId="3" xfId="0" applyFont="1" applyFill="1" applyBorder="1">
      <alignment horizontal="left" wrapText="1"/>
    </xf>
    <xf numFmtId="164" fontId="5" fillId="6" borderId="3" xfId="8" applyNumberFormat="1" applyFont="1" applyFill="1" applyBorder="1" applyAlignment="1">
      <alignment horizontal="left" wrapText="1"/>
    </xf>
    <xf numFmtId="0" fontId="5" fillId="5" borderId="4" xfId="0" applyFont="1" applyFill="1" applyBorder="1">
      <alignment horizontal="left" wrapText="1"/>
    </xf>
    <xf numFmtId="164" fontId="5" fillId="5" borderId="4" xfId="8" applyNumberFormat="1" applyFont="1" applyFill="1" applyBorder="1" applyAlignment="1">
      <alignment horizontal="left" wrapText="1"/>
    </xf>
    <xf numFmtId="9" fontId="5" fillId="5" borderId="2" xfId="0" applyNumberFormat="1" applyFont="1" applyFill="1" applyBorder="1">
      <alignment horizontal="left" wrapText="1"/>
    </xf>
    <xf numFmtId="10" fontId="0" fillId="2" borderId="0" xfId="6" applyFont="1" applyAlignment="1">
      <alignment horizontal="left" wrapText="1"/>
    </xf>
    <xf numFmtId="10" fontId="5" fillId="5" borderId="4" xfId="6" applyNumberFormat="1" applyFont="1" applyFill="1" applyBorder="1" applyAlignment="1">
      <alignment horizontal="left" wrapText="1"/>
    </xf>
    <xf numFmtId="164" fontId="5" fillId="4" borderId="3" xfId="0" applyNumberFormat="1" applyFont="1" applyFill="1" applyBorder="1">
      <alignment horizontal="left" wrapText="1"/>
    </xf>
    <xf numFmtId="0" fontId="5" fillId="4" borderId="6" xfId="0" applyFont="1" applyFill="1" applyBorder="1">
      <alignment horizontal="left" wrapText="1"/>
    </xf>
    <xf numFmtId="164" fontId="5" fillId="4" borderId="6" xfId="0" applyNumberFormat="1" applyFont="1" applyFill="1" applyBorder="1">
      <alignment horizontal="left" wrapText="1"/>
    </xf>
    <xf numFmtId="164" fontId="5" fillId="4" borderId="6" xfId="8" applyNumberFormat="1" applyFont="1" applyFill="1" applyBorder="1" applyAlignment="1">
      <alignment horizontal="left" wrapText="1"/>
    </xf>
    <xf numFmtId="164" fontId="5" fillId="6" borderId="4" xfId="0" applyNumberFormat="1" applyFont="1" applyFill="1" applyBorder="1">
      <alignment horizontal="left" wrapText="1"/>
    </xf>
    <xf numFmtId="164" fontId="5" fillId="5" borderId="4" xfId="0" applyNumberFormat="1" applyFont="1" applyFill="1" applyBorder="1">
      <alignment horizontal="left" wrapText="1"/>
    </xf>
    <xf numFmtId="164" fontId="5" fillId="5" borderId="4" xfId="8" applyFont="1" applyFill="1" applyBorder="1" applyAlignment="1">
      <alignment horizontal="left" wrapText="1"/>
    </xf>
    <xf numFmtId="10" fontId="5" fillId="5" borderId="4" xfId="6" applyFont="1" applyFill="1" applyBorder="1" applyAlignment="1">
      <alignment horizontal="left" wrapText="1"/>
    </xf>
    <xf numFmtId="0" fontId="5" fillId="2" borderId="4" xfId="8" applyNumberFormat="1" applyFont="1" applyBorder="1" applyAlignment="1">
      <alignment horizontal="left" wrapText="1"/>
    </xf>
    <xf numFmtId="164" fontId="5" fillId="6" borderId="3" xfId="0" applyNumberFormat="1" applyFont="1" applyFill="1" applyBorder="1">
      <alignment horizontal="left" wrapText="1"/>
    </xf>
    <xf numFmtId="164" fontId="0" fillId="5" borderId="2" xfId="0" applyNumberFormat="1" applyFill="1" applyBorder="1">
      <alignment horizontal="left" wrapText="1"/>
    </xf>
    <xf numFmtId="164" fontId="5" fillId="4" borderId="5" xfId="0" applyNumberFormat="1" applyFont="1" applyFill="1" applyBorder="1">
      <alignment horizontal="left" wrapText="1"/>
    </xf>
    <xf numFmtId="0" fontId="5" fillId="4" borderId="3" xfId="8" applyNumberFormat="1" applyFont="1" applyFill="1" applyBorder="1" applyAlignment="1">
      <alignment horizontal="left" wrapText="1"/>
    </xf>
    <xf numFmtId="0" fontId="5" fillId="4" borderId="4" xfId="8" applyNumberFormat="1" applyFont="1" applyFill="1" applyBorder="1" applyAlignment="1">
      <alignment horizontal="left" wrapText="1"/>
    </xf>
    <xf numFmtId="0" fontId="5" fillId="6" borderId="4" xfId="8" applyNumberFormat="1" applyFont="1" applyFill="1" applyBorder="1" applyAlignment="1">
      <alignment horizontal="left" wrapText="1"/>
    </xf>
    <xf numFmtId="0" fontId="5" fillId="4" borderId="6" xfId="8" applyNumberFormat="1" applyFont="1" applyFill="1" applyBorder="1" applyAlignment="1">
      <alignment horizontal="left" wrapText="1"/>
    </xf>
    <xf numFmtId="0" fontId="5" fillId="6" borderId="3" xfId="8" applyNumberFormat="1" applyFont="1" applyFill="1" applyBorder="1" applyAlignment="1">
      <alignment horizontal="left" wrapText="1"/>
    </xf>
    <xf numFmtId="0" fontId="5" fillId="5" borderId="4" xfId="8" applyNumberFormat="1" applyFont="1" applyFill="1" applyBorder="1" applyAlignment="1">
      <alignment horizontal="left" wrapText="1"/>
    </xf>
    <xf numFmtId="0" fontId="0" fillId="5" borderId="2" xfId="0" applyNumberFormat="1" applyFill="1" applyBorder="1">
      <alignment horizontal="left" wrapText="1"/>
    </xf>
    <xf numFmtId="0" fontId="5" fillId="4" borderId="5" xfId="8" applyNumberFormat="1" applyFont="1" applyFill="1" applyBorder="1" applyAlignment="1">
      <alignment horizontal="left" wrapText="1"/>
    </xf>
    <xf numFmtId="0" fontId="0" fillId="0" borderId="7" xfId="0" applyBorder="1">
      <alignment horizontal="left" wrapText="1"/>
    </xf>
    <xf numFmtId="166" fontId="5" fillId="2" borderId="4" xfId="8" applyNumberFormat="1" applyFont="1" applyBorder="1" applyAlignment="1">
      <alignment horizontal="left" wrapText="1"/>
    </xf>
    <xf numFmtId="166" fontId="5" fillId="4" borderId="3" xfId="8" applyNumberFormat="1" applyFont="1" applyFill="1" applyBorder="1" applyAlignment="1">
      <alignment horizontal="left" wrapText="1"/>
    </xf>
    <xf numFmtId="166" fontId="5" fillId="4" borderId="3" xfId="0" applyNumberFormat="1" applyFont="1" applyFill="1" applyBorder="1">
      <alignment horizontal="left" wrapText="1"/>
    </xf>
    <xf numFmtId="166" fontId="5" fillId="2" borderId="3" xfId="8" applyNumberFormat="1" applyFont="1" applyBorder="1" applyAlignment="1">
      <alignment horizontal="left" wrapText="1"/>
    </xf>
    <xf numFmtId="166" fontId="5" fillId="4" borderId="4" xfId="0" applyNumberFormat="1" applyFont="1" applyFill="1" applyBorder="1">
      <alignment horizontal="left" wrapText="1"/>
    </xf>
    <xf numFmtId="166" fontId="5" fillId="4" borderId="4" xfId="8" applyNumberFormat="1" applyFont="1" applyFill="1" applyBorder="1" applyAlignment="1">
      <alignment horizontal="left" wrapText="1"/>
    </xf>
    <xf numFmtId="166" fontId="5" fillId="6" borderId="3" xfId="8" applyNumberFormat="1" applyFont="1" applyFill="1" applyBorder="1" applyAlignment="1">
      <alignment horizontal="left" wrapText="1"/>
    </xf>
    <xf numFmtId="1" fontId="5" fillId="6" borderId="3" xfId="0" applyNumberFormat="1" applyFont="1" applyFill="1" applyBorder="1">
      <alignment horizontal="left" wrapText="1"/>
    </xf>
    <xf numFmtId="2" fontId="5" fillId="6" borderId="3" xfId="0" applyNumberFormat="1" applyFont="1" applyFill="1" applyBorder="1">
      <alignment horizontal="left" wrapText="1"/>
    </xf>
    <xf numFmtId="0" fontId="6" fillId="0" borderId="5" xfId="5" applyFont="1" applyBorder="1"/>
    <xf numFmtId="2" fontId="5" fillId="6" borderId="4" xfId="8" applyNumberFormat="1" applyFont="1" applyFill="1" applyBorder="1" applyAlignment="1">
      <alignment horizontal="left" wrapText="1"/>
    </xf>
    <xf numFmtId="2" fontId="5" fillId="4" borderId="4" xfId="8" applyNumberFormat="1" applyFont="1" applyFill="1" applyBorder="1" applyAlignment="1">
      <alignment horizontal="left" wrapText="1"/>
    </xf>
    <xf numFmtId="0" fontId="0" fillId="4" borderId="0" xfId="0" applyFill="1">
      <alignment horizontal="left" wrapText="1"/>
    </xf>
    <xf numFmtId="0" fontId="9" fillId="0" borderId="0" xfId="1" applyFont="1"/>
    <xf numFmtId="16" fontId="5" fillId="4" borderId="4" xfId="0" applyNumberFormat="1" applyFont="1" applyFill="1" applyBorder="1">
      <alignment horizontal="left" wrapText="1"/>
    </xf>
  </cellXfs>
  <cellStyles count="12">
    <cellStyle name="Currency" xfId="8" builtinId="4" customBuiltin="1"/>
    <cellStyle name="Date" xfId="7"/>
    <cellStyle name="Explanatory Text" xfId="9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Percent" xfId="6" builtinId="5" customBuiltin="1"/>
    <cellStyle name="Phone" xfId="11"/>
    <cellStyle name="Product Description" xfId="10"/>
    <cellStyle name="Title" xfId="1" builtinId="15" customBuiltin="1"/>
  </cellStyles>
  <dxfs count="6">
    <dxf>
      <font>
        <b/>
        <i val="0"/>
        <color theme="4"/>
      </font>
      <fill>
        <patternFill>
          <bgColor theme="2"/>
        </patternFill>
      </fill>
    </dxf>
    <dxf>
      <fill>
        <patternFill patternType="none">
          <bgColor auto="1"/>
        </patternFill>
      </fill>
    </dxf>
    <dxf>
      <font>
        <b val="0"/>
        <i val="0"/>
        <color theme="4"/>
      </font>
      <fill>
        <patternFill>
          <bgColor theme="2"/>
        </patternFill>
      </fill>
    </dxf>
    <dxf>
      <font>
        <b/>
        <i val="0"/>
        <color theme="4"/>
      </font>
      <border>
        <bottom style="thin">
          <color theme="4" tint="0.39994506668294322"/>
        </bottom>
      </border>
    </dxf>
    <dxf>
      <font>
        <b/>
        <i val="0"/>
        <color theme="4"/>
      </font>
      <border>
        <bottom style="thin">
          <color theme="0"/>
        </bottom>
      </border>
    </dxf>
    <dxf>
      <font>
        <b val="0"/>
        <i val="0"/>
        <color theme="4"/>
      </font>
      <border>
        <bottom style="thin">
          <color theme="3" tint="0.499984740745262"/>
        </bottom>
        <horizontal style="thin">
          <color theme="3" tint="0.499984740745262"/>
        </horizontal>
      </border>
    </dxf>
  </dxfs>
  <tableStyles count="1" defaultTableStyle="Invoice" defaultPivotStyle="PivotStyleLight16">
    <tableStyle name="Invoice" pivot="0" count="6">
      <tableStyleElement type="wholeTable" dxfId="5"/>
      <tableStyleElement type="headerRow" dxfId="4"/>
      <tableStyleElement type="totalRow" dxfId="3"/>
      <tableStyleElement type="lastColumn" dxfId="2"/>
      <tableStyleElement type="lastHeaderCell" dxfId="1"/>
      <tableStyleElement type="lastTotalCell" dxfId="0"/>
    </tableStyle>
  </tableStyles>
  <colors>
    <mruColors>
      <color rgb="FFADC5E6"/>
      <color rgb="FF272F69"/>
      <color rgb="FFD81D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Invoice">
      <a:dk1>
        <a:sysClr val="windowText" lastClr="000000"/>
      </a:dk1>
      <a:lt1>
        <a:sysClr val="window" lastClr="FFFFFF"/>
      </a:lt1>
      <a:dk2>
        <a:srgbClr val="181709"/>
      </a:dk2>
      <a:lt2>
        <a:srgbClr val="FBFCFB"/>
      </a:lt2>
      <a:accent1>
        <a:srgbClr val="615A22"/>
      </a:accent1>
      <a:accent2>
        <a:srgbClr val="A85914"/>
      </a:accent2>
      <a:accent3>
        <a:srgbClr val="958869"/>
      </a:accent3>
      <a:accent4>
        <a:srgbClr val="DEA117"/>
      </a:accent4>
      <a:accent5>
        <a:srgbClr val="5E858C"/>
      </a:accent5>
      <a:accent6>
        <a:srgbClr val="66424D"/>
      </a:accent6>
      <a:hlink>
        <a:srgbClr val="459CA3"/>
      </a:hlink>
      <a:folHlink>
        <a:srgbClr val="875766"/>
      </a:folHlink>
    </a:clrScheme>
    <a:fontScheme name="Invoice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7"/>
  <sheetViews>
    <sheetView tabSelected="1" topLeftCell="A46" workbookViewId="0">
      <selection activeCell="A2" sqref="A2"/>
    </sheetView>
  </sheetViews>
  <sheetFormatPr defaultRowHeight="13.8"/>
  <cols>
    <col min="1" max="1" width="17.5" customWidth="1"/>
    <col min="2" max="2" width="11.3984375" customWidth="1"/>
    <col min="3" max="3" width="14.5" customWidth="1"/>
    <col min="4" max="4" width="7.19921875" customWidth="1"/>
    <col min="5" max="5" width="13" customWidth="1"/>
    <col min="6" max="6" width="8.5" customWidth="1"/>
    <col min="7" max="7" width="17.09765625" customWidth="1"/>
    <col min="8" max="8" width="8" customWidth="1"/>
    <col min="9" max="9" width="13.19921875" customWidth="1"/>
    <col min="10" max="10" width="6.19921875" customWidth="1"/>
    <col min="11" max="11" width="13.09765625" customWidth="1"/>
    <col min="12" max="12" width="5.8984375" customWidth="1"/>
    <col min="13" max="13" width="12.69921875" customWidth="1"/>
    <col min="14" max="14" width="8" customWidth="1"/>
    <col min="15" max="15" width="12.59765625" customWidth="1"/>
    <col min="16" max="16" width="5.8984375" customWidth="1"/>
    <col min="17" max="17" width="9.09765625" bestFit="1" customWidth="1"/>
    <col min="18" max="18" width="9.8984375" bestFit="1" customWidth="1"/>
  </cols>
  <sheetData>
    <row r="1" spans="1:18" ht="39" customHeight="1">
      <c r="A1" s="63" t="s">
        <v>46</v>
      </c>
      <c r="B1" s="1"/>
    </row>
    <row r="2" spans="1:18" ht="15">
      <c r="A2" s="2" t="s">
        <v>56</v>
      </c>
    </row>
    <row r="3" spans="1:18" ht="17.399999999999999">
      <c r="A3" s="3"/>
      <c r="B3" s="3"/>
      <c r="C3" s="3" t="s">
        <v>2</v>
      </c>
      <c r="D3" s="3"/>
      <c r="E3" s="3" t="s">
        <v>3</v>
      </c>
      <c r="F3" s="3"/>
      <c r="G3" s="3" t="s">
        <v>4</v>
      </c>
      <c r="H3" s="3"/>
      <c r="I3" s="3" t="s">
        <v>5</v>
      </c>
      <c r="J3" s="3"/>
      <c r="K3" s="3" t="s">
        <v>6</v>
      </c>
      <c r="L3" s="3"/>
      <c r="M3" s="3" t="s">
        <v>7</v>
      </c>
      <c r="N3" s="3"/>
      <c r="O3" s="3" t="s">
        <v>8</v>
      </c>
      <c r="P3" s="3"/>
      <c r="Q3" s="3"/>
      <c r="R3" s="3"/>
    </row>
    <row r="4" spans="1:18" ht="14.4">
      <c r="A4" s="15" t="s">
        <v>55</v>
      </c>
      <c r="B4" s="16"/>
      <c r="C4" s="15"/>
      <c r="D4" s="16"/>
      <c r="E4" s="15"/>
      <c r="F4" s="16"/>
      <c r="G4" s="15"/>
      <c r="H4" s="16"/>
      <c r="I4" s="15"/>
      <c r="J4" s="16"/>
      <c r="K4" s="15"/>
      <c r="L4" s="16"/>
      <c r="M4" s="15"/>
      <c r="N4" s="16"/>
      <c r="O4" s="15"/>
      <c r="P4" s="16"/>
      <c r="Q4" s="15"/>
      <c r="R4" s="16"/>
    </row>
    <row r="5" spans="1:18" ht="14.4">
      <c r="A5" s="15" t="s">
        <v>53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>
        <f t="shared" ref="Q5" si="0">SUM(C5:O5)</f>
        <v>0</v>
      </c>
      <c r="R5" s="17"/>
    </row>
    <row r="6" spans="1:18" ht="14.4">
      <c r="A6" s="15" t="s">
        <v>54</v>
      </c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14.4">
      <c r="A7" s="15" t="s">
        <v>21</v>
      </c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14.4">
      <c r="A8" s="16" t="s">
        <v>45</v>
      </c>
      <c r="B8" s="26">
        <v>0.191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14.4">
      <c r="A9" s="5"/>
      <c r="B9" s="11"/>
      <c r="C9" s="4"/>
      <c r="D9" s="5" t="s">
        <v>43</v>
      </c>
      <c r="E9" s="4"/>
      <c r="F9" s="5" t="s">
        <v>43</v>
      </c>
      <c r="G9" s="4"/>
      <c r="H9" s="5" t="s">
        <v>43</v>
      </c>
      <c r="I9" s="4"/>
      <c r="J9" s="5" t="s">
        <v>43</v>
      </c>
      <c r="K9" s="4"/>
      <c r="L9" s="5" t="s">
        <v>43</v>
      </c>
      <c r="M9" s="4"/>
      <c r="N9" s="5" t="s">
        <v>43</v>
      </c>
      <c r="O9" s="4"/>
      <c r="P9" s="5" t="s">
        <v>43</v>
      </c>
      <c r="Q9" s="6" t="s">
        <v>0</v>
      </c>
      <c r="R9" s="6" t="s">
        <v>1</v>
      </c>
    </row>
    <row r="10" spans="1:18" ht="14.4">
      <c r="A10" s="5" t="s">
        <v>9</v>
      </c>
      <c r="B10" s="13">
        <v>20</v>
      </c>
      <c r="C10" s="5"/>
      <c r="D10" s="5"/>
      <c r="E10" s="8"/>
      <c r="F10" s="8"/>
      <c r="G10" s="5"/>
      <c r="H10" s="5"/>
      <c r="I10" s="8"/>
      <c r="J10" s="8"/>
      <c r="K10" s="5"/>
      <c r="L10" s="5"/>
      <c r="M10" s="8"/>
      <c r="N10" s="8"/>
      <c r="O10" s="5"/>
      <c r="P10" s="5"/>
      <c r="Q10" s="41"/>
      <c r="R10" s="5"/>
    </row>
    <row r="11" spans="1:18" ht="14.4">
      <c r="A11" s="6" t="s">
        <v>10</v>
      </c>
      <c r="B11" s="6"/>
      <c r="C11" s="18" t="s">
        <v>44</v>
      </c>
      <c r="D11" s="6">
        <v>7.5</v>
      </c>
      <c r="E11" s="9"/>
      <c r="F11" s="37">
        <v>7.5</v>
      </c>
      <c r="G11" s="6"/>
      <c r="H11" s="6">
        <v>7.5</v>
      </c>
      <c r="I11" s="9"/>
      <c r="J11" s="9">
        <v>7.5</v>
      </c>
      <c r="K11" s="6"/>
      <c r="L11" s="6">
        <v>7.5</v>
      </c>
      <c r="M11" s="9"/>
      <c r="N11" s="9">
        <v>7.5</v>
      </c>
      <c r="O11" s="6"/>
      <c r="P11" s="6">
        <v>7.5</v>
      </c>
      <c r="Q11" s="37">
        <f>+D11+F11+H11+J11+L11+N11+P11</f>
        <v>52.5</v>
      </c>
      <c r="R11" s="19">
        <f>+Q11*B10</f>
        <v>1050</v>
      </c>
    </row>
    <row r="12" spans="1:18" ht="14.4">
      <c r="A12" s="6" t="s">
        <v>11</v>
      </c>
      <c r="B12" s="6"/>
      <c r="C12" s="6"/>
      <c r="D12" s="6"/>
      <c r="E12" s="9"/>
      <c r="F12" s="37"/>
      <c r="G12" s="6"/>
      <c r="H12" s="6"/>
      <c r="I12" s="9"/>
      <c r="J12" s="9"/>
      <c r="K12" s="6"/>
      <c r="L12" s="6"/>
      <c r="M12" s="9"/>
      <c r="N12" s="9"/>
      <c r="O12" s="6"/>
      <c r="P12" s="6"/>
      <c r="Q12" s="42"/>
      <c r="R12" s="19">
        <f>Q12*21</f>
        <v>0</v>
      </c>
    </row>
    <row r="13" spans="1:18" ht="14.4">
      <c r="A13" s="20" t="s">
        <v>42</v>
      </c>
      <c r="B13" s="20"/>
      <c r="C13" s="20"/>
      <c r="D13" s="20">
        <f>+D11+D12</f>
        <v>7.5</v>
      </c>
      <c r="E13" s="21"/>
      <c r="F13" s="37">
        <f>+F11+F12</f>
        <v>7.5</v>
      </c>
      <c r="G13" s="20"/>
      <c r="H13" s="20">
        <f>+H11+H12</f>
        <v>7.5</v>
      </c>
      <c r="I13" s="21"/>
      <c r="J13" s="21">
        <f>+J11+J12</f>
        <v>7.5</v>
      </c>
      <c r="K13" s="20"/>
      <c r="L13" s="20">
        <f>+L11+L12</f>
        <v>7.5</v>
      </c>
      <c r="M13" s="21"/>
      <c r="N13" s="21">
        <f>+N11+N12</f>
        <v>7.5</v>
      </c>
      <c r="O13" s="20"/>
      <c r="P13" s="20">
        <f>+P11+P12</f>
        <v>7.5</v>
      </c>
      <c r="Q13" s="43"/>
      <c r="R13" s="33"/>
    </row>
    <row r="14" spans="1:18" ht="14.4">
      <c r="A14" s="5"/>
      <c r="B14" s="5"/>
      <c r="C14" s="5"/>
      <c r="D14" s="50">
        <f>+D13*$B$10</f>
        <v>150</v>
      </c>
      <c r="E14" s="51"/>
      <c r="F14" s="51">
        <f>+F13*$B$10</f>
        <v>150</v>
      </c>
      <c r="G14" s="52"/>
      <c r="H14" s="53">
        <f>+H13*$B$10</f>
        <v>150</v>
      </c>
      <c r="I14" s="51"/>
      <c r="J14" s="51">
        <f>+J13*$B$10</f>
        <v>150</v>
      </c>
      <c r="K14" s="52"/>
      <c r="L14" s="53">
        <f>+L13*$B$10</f>
        <v>150</v>
      </c>
      <c r="M14" s="51"/>
      <c r="N14" s="51">
        <f>+N13*$B$10</f>
        <v>150</v>
      </c>
      <c r="O14" s="52"/>
      <c r="P14" s="53">
        <f>+P13*$B$10</f>
        <v>150</v>
      </c>
      <c r="Q14" s="51"/>
      <c r="R14" s="53">
        <f>Q14*21</f>
        <v>0</v>
      </c>
    </row>
    <row r="15" spans="1:18" ht="14.4">
      <c r="A15" s="6"/>
      <c r="B15" s="6"/>
      <c r="C15" s="6"/>
      <c r="D15" s="6"/>
      <c r="E15" s="9"/>
      <c r="F15" s="9"/>
      <c r="G15" s="6"/>
      <c r="H15" s="6"/>
      <c r="I15" s="9"/>
      <c r="J15" s="9"/>
      <c r="K15" s="6"/>
      <c r="L15" s="6"/>
      <c r="M15" s="9"/>
      <c r="N15" s="9"/>
      <c r="O15" s="6"/>
      <c r="P15" s="6"/>
      <c r="Q15" s="42"/>
      <c r="R15" s="19">
        <f>SUM(R11:R14)</f>
        <v>1050</v>
      </c>
    </row>
    <row r="16" spans="1:18" ht="14.4">
      <c r="A16" s="6" t="s">
        <v>22</v>
      </c>
      <c r="B16" s="14">
        <v>15</v>
      </c>
      <c r="C16" s="6"/>
      <c r="D16" s="6"/>
      <c r="E16" s="9"/>
      <c r="F16" s="9"/>
      <c r="G16" s="6"/>
      <c r="H16" s="6"/>
      <c r="I16" s="9"/>
      <c r="J16" s="9"/>
      <c r="K16" s="6"/>
      <c r="L16" s="6"/>
      <c r="M16" s="9"/>
      <c r="N16" s="9"/>
      <c r="O16" s="6"/>
      <c r="P16" s="6"/>
      <c r="Q16" s="42"/>
      <c r="R16" s="19"/>
    </row>
    <row r="17" spans="1:18" ht="14.4">
      <c r="A17" s="6" t="s">
        <v>18</v>
      </c>
      <c r="B17" s="6"/>
      <c r="C17" s="6" t="s">
        <v>44</v>
      </c>
      <c r="D17" s="6">
        <v>7.5</v>
      </c>
      <c r="E17" s="9"/>
      <c r="F17" s="42">
        <v>7.5</v>
      </c>
      <c r="G17" s="6"/>
      <c r="H17" s="6">
        <v>7.5</v>
      </c>
      <c r="I17" s="9"/>
      <c r="J17" s="9">
        <v>7.5</v>
      </c>
      <c r="K17" s="6"/>
      <c r="L17" s="6">
        <v>7.5</v>
      </c>
      <c r="M17" s="9"/>
      <c r="N17" s="9">
        <v>7.5</v>
      </c>
      <c r="O17" s="6"/>
      <c r="P17" s="6">
        <v>7.5</v>
      </c>
      <c r="Q17" s="42">
        <f>SUM(C17:O17)</f>
        <v>45</v>
      </c>
      <c r="R17" s="19">
        <f t="shared" ref="R17:R24" si="1">Q17*11.75</f>
        <v>528.75</v>
      </c>
    </row>
    <row r="18" spans="1:18" ht="14.4">
      <c r="A18" s="5" t="s">
        <v>19</v>
      </c>
      <c r="B18" s="5"/>
      <c r="C18" s="5"/>
      <c r="D18" s="5">
        <v>0</v>
      </c>
      <c r="E18" s="8"/>
      <c r="F18" s="41">
        <v>0</v>
      </c>
      <c r="G18" s="5"/>
      <c r="H18" s="5">
        <v>0</v>
      </c>
      <c r="I18" s="8"/>
      <c r="J18" s="8">
        <v>0</v>
      </c>
      <c r="K18" s="5"/>
      <c r="L18" s="5">
        <v>0</v>
      </c>
      <c r="M18" s="8"/>
      <c r="N18" s="8">
        <v>0</v>
      </c>
      <c r="O18" s="5"/>
      <c r="P18" s="5">
        <v>0</v>
      </c>
      <c r="Q18" s="41">
        <f>SUM(C18:O18)</f>
        <v>0</v>
      </c>
      <c r="R18" s="29">
        <f t="shared" si="1"/>
        <v>0</v>
      </c>
    </row>
    <row r="19" spans="1:18" ht="14.4">
      <c r="A19" s="6" t="s">
        <v>20</v>
      </c>
      <c r="B19" s="6"/>
      <c r="C19" s="6"/>
      <c r="D19" s="6"/>
      <c r="E19" s="9"/>
      <c r="F19" s="42"/>
      <c r="G19" s="6"/>
      <c r="H19" s="6"/>
      <c r="I19" s="9"/>
      <c r="J19" s="9"/>
      <c r="K19" s="6"/>
      <c r="L19" s="6"/>
      <c r="M19" s="9"/>
      <c r="N19" s="9"/>
      <c r="O19" s="6"/>
      <c r="P19" s="6"/>
      <c r="Q19" s="42">
        <f>SUM(C19:O19)</f>
        <v>0</v>
      </c>
      <c r="R19" s="19">
        <f t="shared" si="1"/>
        <v>0</v>
      </c>
    </row>
    <row r="20" spans="1:18" ht="14.4">
      <c r="A20" s="20" t="s">
        <v>12</v>
      </c>
      <c r="B20" s="20"/>
      <c r="C20" s="20"/>
      <c r="D20" s="20">
        <f>SUM(D17:D19)</f>
        <v>7.5</v>
      </c>
      <c r="E20" s="21"/>
      <c r="F20" s="43">
        <f>SUM(F17:F19)</f>
        <v>7.5</v>
      </c>
      <c r="G20" s="20"/>
      <c r="H20" s="20">
        <f>SUM(H17:H19)</f>
        <v>7.5</v>
      </c>
      <c r="I20" s="21"/>
      <c r="J20" s="43">
        <f>SUM(J17:J19)</f>
        <v>7.5</v>
      </c>
      <c r="K20" s="20"/>
      <c r="L20" s="20">
        <f>SUM(L17:L19)</f>
        <v>7.5</v>
      </c>
      <c r="M20" s="21"/>
      <c r="N20" s="60">
        <f>SUM(N17:N19)</f>
        <v>7.5</v>
      </c>
      <c r="O20" s="20"/>
      <c r="P20" s="20">
        <f>SUM(P17:P19)</f>
        <v>7.5</v>
      </c>
      <c r="Q20" s="43">
        <f>SUM(C20:O20)</f>
        <v>45</v>
      </c>
      <c r="R20" s="33">
        <f t="shared" si="1"/>
        <v>528.75</v>
      </c>
    </row>
    <row r="21" spans="1:18" ht="14.4">
      <c r="A21" s="6"/>
      <c r="B21" s="6"/>
      <c r="C21" s="6"/>
      <c r="D21" s="54">
        <f>+D20*$B$16</f>
        <v>112.5</v>
      </c>
      <c r="E21" s="55"/>
      <c r="F21" s="55">
        <f>+F20*$B$16</f>
        <v>112.5</v>
      </c>
      <c r="G21" s="54"/>
      <c r="H21" s="54">
        <f>+H20*$B$16</f>
        <v>112.5</v>
      </c>
      <c r="I21" s="55"/>
      <c r="J21" s="55">
        <f>+J20*$B$16</f>
        <v>112.5</v>
      </c>
      <c r="K21" s="54"/>
      <c r="L21" s="54">
        <f>+L20*$B$16</f>
        <v>112.5</v>
      </c>
      <c r="M21" s="55"/>
      <c r="N21" s="55">
        <f>+N20*$B$16</f>
        <v>112.5</v>
      </c>
      <c r="O21" s="54"/>
      <c r="P21" s="54">
        <f>+P20*$B$16</f>
        <v>112.5</v>
      </c>
      <c r="Q21" s="55">
        <f>SUM(C21:O21)</f>
        <v>675</v>
      </c>
      <c r="R21" s="54">
        <f t="shared" si="1"/>
        <v>7931.25</v>
      </c>
    </row>
    <row r="22" spans="1:18" ht="14.4">
      <c r="A22" s="30"/>
      <c r="B22" s="30"/>
      <c r="C22" s="30"/>
      <c r="D22" s="31"/>
      <c r="E22" s="32"/>
      <c r="F22" s="32"/>
      <c r="G22" s="30"/>
      <c r="H22" s="30"/>
      <c r="I22" s="32"/>
      <c r="J22" s="32"/>
      <c r="K22" s="30"/>
      <c r="L22" s="30"/>
      <c r="M22" s="32"/>
      <c r="N22" s="32"/>
      <c r="O22" s="30"/>
      <c r="P22" s="30"/>
      <c r="Q22" s="44"/>
      <c r="R22" s="31"/>
    </row>
    <row r="23" spans="1:18" ht="28.8">
      <c r="A23" s="5" t="s">
        <v>23</v>
      </c>
      <c r="B23" s="13">
        <v>15</v>
      </c>
      <c r="C23" s="5"/>
      <c r="D23" s="5"/>
      <c r="E23" s="8"/>
      <c r="F23" s="8"/>
      <c r="G23" s="5"/>
      <c r="H23" s="5"/>
      <c r="I23" s="8"/>
      <c r="J23" s="8"/>
      <c r="K23" s="5"/>
      <c r="L23" s="5"/>
      <c r="M23" s="8"/>
      <c r="N23" s="8"/>
      <c r="O23" s="5"/>
      <c r="P23" s="5"/>
      <c r="Q23" s="41">
        <f t="shared" ref="Q23:Q29" si="2">SUM(C23:O23)</f>
        <v>0</v>
      </c>
      <c r="R23" s="29">
        <f t="shared" si="1"/>
        <v>0</v>
      </c>
    </row>
    <row r="24" spans="1:18" ht="14.4">
      <c r="A24" s="6" t="s">
        <v>14</v>
      </c>
      <c r="B24" s="6"/>
      <c r="C24" s="6" t="s">
        <v>44</v>
      </c>
      <c r="D24" s="6">
        <v>7.5</v>
      </c>
      <c r="E24" s="9"/>
      <c r="F24" s="42">
        <v>7.5</v>
      </c>
      <c r="G24" s="6"/>
      <c r="H24" s="6">
        <v>7.5</v>
      </c>
      <c r="I24" s="9"/>
      <c r="J24" s="42">
        <v>7.5</v>
      </c>
      <c r="K24" s="6"/>
      <c r="L24" s="6">
        <v>7.5</v>
      </c>
      <c r="M24" s="9"/>
      <c r="N24" s="9">
        <v>7.5</v>
      </c>
      <c r="O24" s="6"/>
      <c r="P24" s="6">
        <v>7.5</v>
      </c>
      <c r="Q24" s="42">
        <f t="shared" si="2"/>
        <v>45</v>
      </c>
      <c r="R24" s="19">
        <f t="shared" si="1"/>
        <v>528.75</v>
      </c>
    </row>
    <row r="25" spans="1:18" ht="14.4">
      <c r="A25" s="6" t="s">
        <v>15</v>
      </c>
      <c r="B25" s="6"/>
      <c r="C25" s="64">
        <v>43407</v>
      </c>
      <c r="D25" s="6">
        <v>4</v>
      </c>
      <c r="E25" s="9"/>
      <c r="F25" s="9"/>
      <c r="G25" s="6"/>
      <c r="H25" s="6"/>
      <c r="I25" s="9"/>
      <c r="J25" s="9"/>
      <c r="K25" s="6"/>
      <c r="L25" s="6"/>
      <c r="M25" s="9"/>
      <c r="N25" s="9"/>
      <c r="O25" s="6"/>
      <c r="P25" s="6"/>
      <c r="Q25" s="42">
        <f t="shared" si="2"/>
        <v>43411</v>
      </c>
      <c r="R25" s="19">
        <f>Q25*10</f>
        <v>434110</v>
      </c>
    </row>
    <row r="26" spans="1:18" ht="14.4">
      <c r="A26" s="6" t="s">
        <v>16</v>
      </c>
      <c r="B26" s="6"/>
      <c r="C26" s="6"/>
      <c r="D26" s="6"/>
      <c r="E26" s="9"/>
      <c r="F26" s="9"/>
      <c r="G26" s="6"/>
      <c r="H26" s="6"/>
      <c r="I26" s="9"/>
      <c r="J26" s="9"/>
      <c r="K26" s="6"/>
      <c r="L26" s="6"/>
      <c r="M26" s="9"/>
      <c r="N26" s="9"/>
      <c r="O26" s="6"/>
      <c r="P26" s="6"/>
      <c r="Q26" s="42">
        <f t="shared" si="2"/>
        <v>0</v>
      </c>
      <c r="R26" s="19">
        <f t="shared" ref="R26:R29" si="3">Q26*11.75</f>
        <v>0</v>
      </c>
    </row>
    <row r="27" spans="1:18" ht="14.4">
      <c r="A27" s="5" t="s">
        <v>13</v>
      </c>
      <c r="B27" s="5"/>
      <c r="C27" s="5"/>
      <c r="D27" s="5"/>
      <c r="E27" s="8"/>
      <c r="F27" s="8"/>
      <c r="G27" s="5"/>
      <c r="H27" s="5"/>
      <c r="I27" s="8"/>
      <c r="J27" s="8"/>
      <c r="K27" s="5"/>
      <c r="L27" s="5"/>
      <c r="M27" s="8"/>
      <c r="N27" s="8"/>
      <c r="O27" s="5"/>
      <c r="P27" s="5"/>
      <c r="Q27" s="41">
        <f t="shared" si="2"/>
        <v>0</v>
      </c>
      <c r="R27" s="29">
        <f t="shared" si="3"/>
        <v>0</v>
      </c>
    </row>
    <row r="28" spans="1:18" ht="14.4">
      <c r="A28" s="20" t="s">
        <v>17</v>
      </c>
      <c r="B28" s="20"/>
      <c r="C28" s="20"/>
      <c r="D28" s="20">
        <f>SUM(D24:D27)</f>
        <v>11.5</v>
      </c>
      <c r="E28" s="21"/>
      <c r="F28" s="43">
        <f>SUM(F24:F27)</f>
        <v>7.5</v>
      </c>
      <c r="G28" s="20"/>
      <c r="H28" s="20">
        <f>SUM(H24:H27)</f>
        <v>7.5</v>
      </c>
      <c r="I28" s="21"/>
      <c r="J28" s="43">
        <f>SUM(J24:J27)</f>
        <v>7.5</v>
      </c>
      <c r="K28" s="20"/>
      <c r="L28" s="20">
        <f>SUM(L24:L27)</f>
        <v>7.5</v>
      </c>
      <c r="M28" s="21"/>
      <c r="N28" s="60">
        <f>SUM(N24:N27)</f>
        <v>7.5</v>
      </c>
      <c r="O28" s="20"/>
      <c r="P28" s="20">
        <f>SUM(P24:P27)</f>
        <v>7.5</v>
      </c>
      <c r="Q28" s="43">
        <f t="shared" si="2"/>
        <v>49</v>
      </c>
      <c r="R28" s="33">
        <f t="shared" si="3"/>
        <v>575.75</v>
      </c>
    </row>
    <row r="29" spans="1:18" ht="14.4">
      <c r="A29" s="6"/>
      <c r="B29" s="6"/>
      <c r="C29" s="6"/>
      <c r="D29" s="54">
        <f>+D28*B23</f>
        <v>172.5</v>
      </c>
      <c r="E29" s="55"/>
      <c r="F29" s="55">
        <f>+F28*D23</f>
        <v>0</v>
      </c>
      <c r="G29" s="54"/>
      <c r="H29" s="54">
        <f>+H28*F23</f>
        <v>0</v>
      </c>
      <c r="I29" s="55"/>
      <c r="J29" s="55">
        <f>+J28*H23</f>
        <v>0</v>
      </c>
      <c r="K29" s="54"/>
      <c r="L29" s="54">
        <f>+L28*J23</f>
        <v>0</v>
      </c>
      <c r="M29" s="55"/>
      <c r="N29" s="55">
        <f>+N28*L23</f>
        <v>0</v>
      </c>
      <c r="O29" s="54"/>
      <c r="P29" s="54">
        <f>+P28*N23</f>
        <v>0</v>
      </c>
      <c r="Q29" s="55">
        <f t="shared" si="2"/>
        <v>172.5</v>
      </c>
      <c r="R29" s="54">
        <f t="shared" si="3"/>
        <v>2026.875</v>
      </c>
    </row>
    <row r="30" spans="1:18" ht="14.4">
      <c r="A30" s="5"/>
      <c r="B30" s="5"/>
      <c r="C30" s="5"/>
      <c r="D30" s="5"/>
      <c r="E30" s="8"/>
      <c r="F30" s="8"/>
      <c r="G30" s="5"/>
      <c r="H30" s="5"/>
      <c r="I30" s="8"/>
      <c r="J30" s="8"/>
      <c r="K30" s="5"/>
      <c r="L30" s="5"/>
      <c r="M30" s="8"/>
      <c r="N30" s="8"/>
      <c r="O30" s="5"/>
      <c r="P30" s="5"/>
      <c r="Q30" s="41"/>
      <c r="R30" s="29"/>
    </row>
    <row r="31" spans="1:18" ht="14.4">
      <c r="A31" s="6" t="s">
        <v>24</v>
      </c>
      <c r="B31" s="14">
        <v>15</v>
      </c>
      <c r="C31" s="6"/>
      <c r="D31" s="6"/>
      <c r="E31" s="9"/>
      <c r="F31" s="9"/>
      <c r="G31" s="6"/>
      <c r="H31" s="6"/>
      <c r="I31" s="9"/>
      <c r="J31" s="9"/>
      <c r="K31" s="6"/>
      <c r="L31" s="6"/>
      <c r="M31" s="9"/>
      <c r="N31" s="9"/>
      <c r="O31" s="6"/>
      <c r="P31" s="6"/>
      <c r="Q31" s="42"/>
      <c r="R31" s="19"/>
    </row>
    <row r="32" spans="1:18" ht="14.4">
      <c r="A32" s="6" t="s">
        <v>25</v>
      </c>
      <c r="B32" s="6"/>
      <c r="C32" s="6" t="s">
        <v>44</v>
      </c>
      <c r="D32" s="6">
        <v>7.5</v>
      </c>
      <c r="E32" s="9"/>
      <c r="F32" s="9">
        <v>7.5</v>
      </c>
      <c r="G32" s="6"/>
      <c r="H32" s="6">
        <v>7.5</v>
      </c>
      <c r="I32" s="9"/>
      <c r="J32" s="42">
        <v>7.5</v>
      </c>
      <c r="K32" s="6"/>
      <c r="L32" s="6">
        <v>7.5</v>
      </c>
      <c r="M32" s="9"/>
      <c r="N32" s="42">
        <v>7.5</v>
      </c>
      <c r="O32" s="6"/>
      <c r="P32" s="6">
        <v>7.5</v>
      </c>
      <c r="Q32" s="42">
        <f>SUM(C32:O32)</f>
        <v>45</v>
      </c>
      <c r="R32" s="19">
        <f>Q32*10</f>
        <v>450</v>
      </c>
    </row>
    <row r="33" spans="1:18" ht="14.4">
      <c r="A33" s="6" t="s">
        <v>26</v>
      </c>
      <c r="B33" s="6"/>
      <c r="C33" s="6"/>
      <c r="D33" s="6"/>
      <c r="E33" s="9"/>
      <c r="F33" s="9"/>
      <c r="G33" s="6"/>
      <c r="H33" s="6"/>
      <c r="I33" s="9"/>
      <c r="J33" s="9"/>
      <c r="K33" s="6"/>
      <c r="L33" s="6"/>
      <c r="M33" s="9"/>
      <c r="N33" s="9"/>
      <c r="O33" s="6"/>
      <c r="P33" s="6"/>
      <c r="Q33" s="42">
        <f>SUM(C33:O33)</f>
        <v>0</v>
      </c>
      <c r="R33" s="19">
        <f>Q33*10</f>
        <v>0</v>
      </c>
    </row>
    <row r="34" spans="1:18" ht="14.4">
      <c r="A34" s="5" t="s">
        <v>27</v>
      </c>
      <c r="B34" s="5"/>
      <c r="C34" s="5"/>
      <c r="D34" s="5"/>
      <c r="E34" s="8"/>
      <c r="F34" s="8"/>
      <c r="G34" s="5"/>
      <c r="H34" s="5"/>
      <c r="I34" s="8"/>
      <c r="J34" s="8"/>
      <c r="K34" s="5"/>
      <c r="L34" s="5"/>
      <c r="M34" s="8"/>
      <c r="N34" s="8"/>
      <c r="O34" s="5"/>
      <c r="P34" s="5"/>
      <c r="Q34" s="41">
        <f>SUM(C34:O34)</f>
        <v>0</v>
      </c>
      <c r="R34" s="29">
        <f>Q34*10</f>
        <v>0</v>
      </c>
    </row>
    <row r="35" spans="1:18" ht="14.4">
      <c r="A35" s="6" t="s">
        <v>28</v>
      </c>
      <c r="B35" s="6"/>
      <c r="C35" s="6"/>
      <c r="D35" s="6"/>
      <c r="E35" s="9"/>
      <c r="F35" s="9"/>
      <c r="G35" s="6"/>
      <c r="H35" s="6"/>
      <c r="I35" s="9"/>
      <c r="J35" s="9"/>
      <c r="K35" s="6"/>
      <c r="L35" s="6"/>
      <c r="M35" s="9"/>
      <c r="N35" s="9"/>
      <c r="O35" s="6"/>
      <c r="P35" s="6"/>
      <c r="Q35" s="42">
        <f>SUM(C35:O35)</f>
        <v>0</v>
      </c>
      <c r="R35" s="19">
        <f>Q35*10</f>
        <v>0</v>
      </c>
    </row>
    <row r="36" spans="1:18" ht="14.4">
      <c r="A36" s="20" t="s">
        <v>29</v>
      </c>
      <c r="B36" s="20"/>
      <c r="C36" s="20"/>
      <c r="D36" s="20">
        <f>SUM(D32:D35)</f>
        <v>7.5</v>
      </c>
      <c r="E36" s="21"/>
      <c r="F36" s="21">
        <f>SUM(F32:F35)</f>
        <v>7.5</v>
      </c>
      <c r="G36" s="20"/>
      <c r="H36" s="20">
        <f>SUM(H32:H35)</f>
        <v>7.5</v>
      </c>
      <c r="I36" s="21"/>
      <c r="J36" s="43">
        <f>SUM(J32:J35)</f>
        <v>7.5</v>
      </c>
      <c r="K36" s="20"/>
      <c r="L36" s="20">
        <f>SUM(L32:L35)</f>
        <v>7.5</v>
      </c>
      <c r="M36" s="21"/>
      <c r="N36" s="60">
        <f>SUM(N32:N35)</f>
        <v>7.5</v>
      </c>
      <c r="O36" s="20"/>
      <c r="P36" s="20">
        <f>SUM(P32:P35)</f>
        <v>7.5</v>
      </c>
      <c r="Q36" s="43"/>
      <c r="R36" s="33"/>
    </row>
    <row r="37" spans="1:18" ht="14.4">
      <c r="A37" s="20"/>
      <c r="B37" s="20"/>
      <c r="C37" s="20"/>
      <c r="D37" s="54">
        <f>+D36*B31</f>
        <v>112.5</v>
      </c>
      <c r="E37" s="55"/>
      <c r="F37" s="55">
        <f>+F36*D31</f>
        <v>0</v>
      </c>
      <c r="G37" s="54"/>
      <c r="H37" s="54">
        <f>+H36*F31</f>
        <v>0</v>
      </c>
      <c r="I37" s="55"/>
      <c r="J37" s="55">
        <f>+J36*H31</f>
        <v>0</v>
      </c>
      <c r="K37" s="54"/>
      <c r="L37" s="54">
        <f>+L36*J31</f>
        <v>0</v>
      </c>
      <c r="M37" s="55"/>
      <c r="N37" s="55">
        <f>+N36*L31</f>
        <v>0</v>
      </c>
      <c r="O37" s="54"/>
      <c r="P37" s="54">
        <f>+P36*N31</f>
        <v>0</v>
      </c>
      <c r="Q37" s="55"/>
      <c r="R37" s="54"/>
    </row>
    <row r="38" spans="1:18" ht="14.4">
      <c r="A38" s="6"/>
      <c r="B38" s="6"/>
      <c r="C38" s="6"/>
      <c r="D38" s="6"/>
      <c r="E38" s="9"/>
      <c r="F38" s="9"/>
      <c r="G38" s="6"/>
      <c r="H38" s="6"/>
      <c r="I38" s="9"/>
      <c r="J38" s="9"/>
      <c r="K38" s="6"/>
      <c r="L38" s="6"/>
      <c r="M38" s="9"/>
      <c r="N38" s="9"/>
      <c r="O38" s="6"/>
      <c r="P38" s="6"/>
      <c r="Q38" s="42"/>
      <c r="R38" s="19"/>
    </row>
    <row r="39" spans="1:18" ht="14.4">
      <c r="A39" s="5" t="s">
        <v>30</v>
      </c>
      <c r="B39" s="13">
        <v>12</v>
      </c>
      <c r="C39" s="5"/>
      <c r="D39" s="5"/>
      <c r="E39" s="8"/>
      <c r="F39" s="8"/>
      <c r="G39" s="5"/>
      <c r="H39" s="5"/>
      <c r="I39" s="8"/>
      <c r="J39" s="8"/>
      <c r="K39" s="5"/>
      <c r="L39" s="5"/>
      <c r="M39" s="8"/>
      <c r="N39" s="8"/>
      <c r="O39" s="5"/>
      <c r="P39" s="5"/>
      <c r="Q39" s="41"/>
      <c r="R39" s="29"/>
    </row>
    <row r="40" spans="1:18" ht="14.4">
      <c r="A40" s="6" t="s">
        <v>31</v>
      </c>
      <c r="B40" s="6"/>
      <c r="C40" s="6" t="s">
        <v>44</v>
      </c>
      <c r="D40" s="6">
        <v>7.5</v>
      </c>
      <c r="E40" s="6" t="s">
        <v>44</v>
      </c>
      <c r="F40" s="42">
        <v>7.5</v>
      </c>
      <c r="G40" s="6" t="s">
        <v>44</v>
      </c>
      <c r="H40" s="6">
        <v>7.5</v>
      </c>
      <c r="I40" s="6" t="s">
        <v>44</v>
      </c>
      <c r="J40" s="61">
        <v>7.5</v>
      </c>
      <c r="K40" s="6" t="s">
        <v>44</v>
      </c>
      <c r="L40" s="6">
        <v>7.5</v>
      </c>
      <c r="M40" s="6" t="s">
        <v>44</v>
      </c>
      <c r="N40" s="61">
        <v>7.5</v>
      </c>
      <c r="O40" s="6" t="s">
        <v>44</v>
      </c>
      <c r="P40" s="6">
        <v>7.5</v>
      </c>
      <c r="Q40" s="42"/>
      <c r="R40" s="19"/>
    </row>
    <row r="41" spans="1:18" ht="14.4">
      <c r="A41" s="6" t="s">
        <v>32</v>
      </c>
      <c r="B41" s="6"/>
      <c r="C41" s="6"/>
      <c r="D41" s="6"/>
      <c r="E41" s="9"/>
      <c r="F41" s="9"/>
      <c r="G41" s="6"/>
      <c r="H41" s="6"/>
      <c r="I41" s="9"/>
      <c r="J41" s="9"/>
      <c r="K41" s="6"/>
      <c r="L41" s="6"/>
      <c r="M41" s="9"/>
      <c r="N41" s="9"/>
      <c r="O41" s="6"/>
      <c r="P41" s="6"/>
      <c r="Q41" s="42"/>
      <c r="R41" s="19"/>
    </row>
    <row r="42" spans="1:18" ht="14.4">
      <c r="A42" s="6" t="s">
        <v>33</v>
      </c>
      <c r="B42" s="5"/>
      <c r="C42" s="5"/>
      <c r="D42" s="5"/>
      <c r="E42" s="8"/>
      <c r="F42" s="8"/>
      <c r="G42" s="5"/>
      <c r="H42" s="5"/>
      <c r="I42" s="8"/>
      <c r="J42" s="8"/>
      <c r="K42" s="5"/>
      <c r="L42" s="5"/>
      <c r="M42" s="8"/>
      <c r="N42" s="8"/>
      <c r="O42" s="5"/>
      <c r="P42" s="5"/>
      <c r="Q42" s="41"/>
      <c r="R42" s="29"/>
    </row>
    <row r="43" spans="1:18" ht="14.4">
      <c r="A43" s="6" t="s">
        <v>34</v>
      </c>
      <c r="B43" s="6"/>
      <c r="C43" s="6"/>
      <c r="D43" s="6"/>
      <c r="E43" s="9"/>
      <c r="F43" s="9"/>
      <c r="G43" s="6"/>
      <c r="H43" s="6"/>
      <c r="I43" s="9"/>
      <c r="J43" s="9"/>
      <c r="K43" s="6"/>
      <c r="L43" s="6"/>
      <c r="M43" s="9"/>
      <c r="N43" s="9"/>
      <c r="O43" s="6"/>
      <c r="P43" s="6"/>
      <c r="Q43" s="42"/>
      <c r="R43" s="19"/>
    </row>
    <row r="44" spans="1:18" ht="14.4">
      <c r="A44" s="6" t="s">
        <v>35</v>
      </c>
      <c r="B44" s="6"/>
      <c r="C44" s="6"/>
      <c r="D44" s="6"/>
      <c r="E44" s="9"/>
      <c r="F44" s="9"/>
      <c r="G44" s="6"/>
      <c r="H44" s="6"/>
      <c r="I44" s="9"/>
      <c r="J44" s="9"/>
      <c r="K44" s="6"/>
      <c r="L44" s="6"/>
      <c r="M44" s="9"/>
      <c r="N44" s="9"/>
      <c r="O44" s="6"/>
      <c r="P44" s="6"/>
      <c r="Q44" s="42"/>
      <c r="R44" s="19"/>
    </row>
    <row r="45" spans="1:18" ht="14.4">
      <c r="A45" s="6" t="s">
        <v>36</v>
      </c>
      <c r="B45" s="6"/>
      <c r="C45" s="6"/>
      <c r="D45" s="6"/>
      <c r="E45" s="9"/>
      <c r="F45" s="9"/>
      <c r="G45" s="6"/>
      <c r="H45" s="6"/>
      <c r="I45" s="9"/>
      <c r="J45" s="9"/>
      <c r="K45" s="6"/>
      <c r="L45" s="6"/>
      <c r="M45" s="9"/>
      <c r="N45" s="9"/>
      <c r="O45" s="6"/>
      <c r="P45" s="6"/>
      <c r="Q45" s="42"/>
      <c r="R45" s="19"/>
    </row>
    <row r="46" spans="1:18" ht="14.4">
      <c r="A46" s="6" t="s">
        <v>37</v>
      </c>
      <c r="B46" s="5"/>
      <c r="C46" s="5"/>
      <c r="D46" s="5"/>
      <c r="E46" s="8"/>
      <c r="F46" s="8"/>
      <c r="G46" s="5"/>
      <c r="H46" s="5"/>
      <c r="I46" s="8"/>
      <c r="J46" s="8"/>
      <c r="K46" s="5"/>
      <c r="L46" s="5"/>
      <c r="M46" s="8"/>
      <c r="N46" s="8"/>
      <c r="O46" s="5"/>
      <c r="P46" s="5"/>
      <c r="Q46" s="41"/>
      <c r="R46" s="29"/>
    </row>
    <row r="47" spans="1:18" ht="14.4">
      <c r="A47" s="6" t="s">
        <v>38</v>
      </c>
      <c r="B47" s="6"/>
      <c r="C47" s="6"/>
      <c r="D47" s="6"/>
      <c r="E47" s="9"/>
      <c r="F47" s="9"/>
      <c r="G47" s="6"/>
      <c r="H47" s="6"/>
      <c r="I47" s="9"/>
      <c r="J47" s="9"/>
      <c r="K47" s="6"/>
      <c r="L47" s="6"/>
      <c r="M47" s="9"/>
      <c r="N47" s="9"/>
      <c r="O47" s="6"/>
      <c r="P47" s="6"/>
      <c r="Q47" s="42"/>
      <c r="R47" s="19"/>
    </row>
    <row r="48" spans="1:18" ht="14.4">
      <c r="A48" s="6" t="s">
        <v>39</v>
      </c>
      <c r="B48" s="6"/>
      <c r="C48" s="6"/>
      <c r="D48" s="6"/>
      <c r="E48" s="9"/>
      <c r="F48" s="9"/>
      <c r="G48" s="6"/>
      <c r="H48" s="6"/>
      <c r="I48" s="9"/>
      <c r="J48" s="9"/>
      <c r="K48" s="6"/>
      <c r="L48" s="6"/>
      <c r="M48" s="9"/>
      <c r="N48" s="9"/>
      <c r="O48" s="6"/>
      <c r="P48" s="6"/>
      <c r="Q48" s="42"/>
      <c r="R48" s="19"/>
    </row>
    <row r="49" spans="1:19" ht="14.4">
      <c r="A49" s="6" t="s">
        <v>40</v>
      </c>
      <c r="B49" s="6"/>
      <c r="C49" s="6"/>
      <c r="D49" s="6"/>
      <c r="E49" s="9"/>
      <c r="F49" s="9"/>
      <c r="G49" s="6"/>
      <c r="H49" s="6"/>
      <c r="I49" s="9"/>
      <c r="J49" s="9"/>
      <c r="K49" s="6"/>
      <c r="L49" s="6"/>
      <c r="M49" s="9"/>
      <c r="N49" s="9"/>
      <c r="O49" s="6"/>
      <c r="P49" s="6"/>
      <c r="Q49" s="42"/>
      <c r="R49" s="19"/>
    </row>
    <row r="50" spans="1:19" ht="14.4">
      <c r="A50" s="22" t="s">
        <v>41</v>
      </c>
      <c r="B50" s="54"/>
      <c r="C50" s="55"/>
      <c r="D50" s="42">
        <f>SUM(D40:D49)</f>
        <v>7.5</v>
      </c>
      <c r="E50" s="23"/>
      <c r="F50" s="42">
        <f>SUM(F40:F49)</f>
        <v>7.5</v>
      </c>
      <c r="G50" s="22"/>
      <c r="H50" s="58">
        <f>SUM(H40:H49)</f>
        <v>7.5</v>
      </c>
      <c r="I50" s="23"/>
      <c r="J50" s="58">
        <f>SUM(J40:J49)</f>
        <v>7.5</v>
      </c>
      <c r="K50" s="22"/>
      <c r="L50" s="58">
        <f>SUM(L40:L49)</f>
        <v>7.5</v>
      </c>
      <c r="M50" s="23"/>
      <c r="N50" s="58">
        <f>SUM(N40:N49)</f>
        <v>7.5</v>
      </c>
      <c r="O50" s="22"/>
      <c r="P50" s="22">
        <f>SUM(P40:P49)</f>
        <v>7.5</v>
      </c>
      <c r="Q50" s="45"/>
      <c r="R50" s="38"/>
      <c r="S50" s="62"/>
    </row>
    <row r="51" spans="1:19" ht="14.4">
      <c r="A51" s="6"/>
      <c r="B51" s="6"/>
      <c r="C51" s="6"/>
      <c r="D51" s="55">
        <f>+D50*B39</f>
        <v>90</v>
      </c>
      <c r="E51" s="23"/>
      <c r="F51" s="23">
        <f>+F50*D39</f>
        <v>0</v>
      </c>
      <c r="G51" s="22"/>
      <c r="H51" s="12">
        <f>+H50*F39</f>
        <v>0</v>
      </c>
      <c r="I51" s="23"/>
      <c r="J51" s="23">
        <f>+J50*H39</f>
        <v>0</v>
      </c>
      <c r="K51" s="22"/>
      <c r="L51" s="22">
        <f>+L50*J39</f>
        <v>0</v>
      </c>
      <c r="M51" s="23"/>
      <c r="N51" s="23">
        <f>+N50*L39</f>
        <v>0</v>
      </c>
      <c r="O51" s="22"/>
      <c r="P51" s="22">
        <f>+P50*N39</f>
        <v>0</v>
      </c>
      <c r="Q51" s="45"/>
      <c r="R51" s="38"/>
    </row>
    <row r="52" spans="1:19" ht="14.4">
      <c r="A52" s="5"/>
      <c r="B52" s="5"/>
      <c r="C52" s="5"/>
      <c r="D52" s="5"/>
      <c r="E52" s="8"/>
      <c r="F52" s="8"/>
      <c r="G52" s="5"/>
      <c r="H52" s="5"/>
      <c r="I52" s="8"/>
      <c r="J52" s="8"/>
      <c r="K52" s="5"/>
      <c r="L52" s="5"/>
      <c r="M52" s="8"/>
      <c r="N52" s="8"/>
      <c r="O52" s="5"/>
      <c r="P52" s="5"/>
      <c r="Q52" s="41"/>
      <c r="R52" s="29"/>
    </row>
    <row r="53" spans="1:19" ht="14.4">
      <c r="A53" s="24" t="s">
        <v>50</v>
      </c>
      <c r="B53" s="24"/>
      <c r="C53" s="24"/>
      <c r="D53" s="24">
        <f>+D50+D40+D36+D32+D28+D24+D20+D13</f>
        <v>64</v>
      </c>
      <c r="E53" s="25"/>
      <c r="F53" s="46">
        <f>+F50+F40+F36+F32+F28+F24+F20+F13</f>
        <v>60</v>
      </c>
      <c r="G53" s="24"/>
      <c r="H53" s="24">
        <f>+H50+H40+H36+H32+H28+H24+H20+H13</f>
        <v>60</v>
      </c>
      <c r="I53" s="25"/>
      <c r="J53" s="37">
        <f>+J50+J40+J36+J32+J28+J24+J20+J13</f>
        <v>60</v>
      </c>
      <c r="K53" s="24"/>
      <c r="L53" s="24">
        <f>+L50+L40+L36+L32+L28+L24+L20+L13</f>
        <v>60</v>
      </c>
      <c r="M53" s="25"/>
      <c r="N53" s="46">
        <f>+N50+N40+N36+N32+N28+N24+N20+N13</f>
        <v>60</v>
      </c>
      <c r="O53" s="24"/>
      <c r="P53" s="24">
        <f>+P50+P40+P36+P32+P28+P24+P20+P13</f>
        <v>60</v>
      </c>
      <c r="Q53" s="46"/>
      <c r="R53" s="34"/>
    </row>
    <row r="54" spans="1:19" ht="14.4">
      <c r="A54" s="24" t="s">
        <v>51</v>
      </c>
      <c r="B54" s="24"/>
      <c r="C54" s="24"/>
      <c r="D54" s="55">
        <f>+D51+D37+D29+D21+D14</f>
        <v>637.5</v>
      </c>
      <c r="E54" s="23"/>
      <c r="F54" s="56">
        <f>+F51+F37+F29+F21+F14</f>
        <v>262.5</v>
      </c>
      <c r="G54" s="22"/>
      <c r="H54" s="53">
        <f>+H51+H37+H29+H21+H14</f>
        <v>262.5</v>
      </c>
      <c r="I54" s="23"/>
      <c r="J54" s="56">
        <f>+J51+J37+J29+J21+J14</f>
        <v>262.5</v>
      </c>
      <c r="K54" s="22"/>
      <c r="L54" s="53">
        <f>+L51+L37+L29+L21+L14</f>
        <v>262.5</v>
      </c>
      <c r="M54" s="23"/>
      <c r="N54" s="56">
        <f>+N51+N37+N29+N21+N14</f>
        <v>262.5</v>
      </c>
      <c r="O54" s="22"/>
      <c r="P54" s="57">
        <f>+P51+P37+P29+P21+P14</f>
        <v>262.5</v>
      </c>
      <c r="Q54" s="45"/>
      <c r="R54" s="38"/>
    </row>
    <row r="55" spans="1:19" ht="14.4">
      <c r="A55" s="6"/>
      <c r="B55" s="6"/>
      <c r="C55" s="6"/>
      <c r="D55" s="6"/>
      <c r="E55" s="9"/>
      <c r="F55" s="9"/>
      <c r="G55" s="6"/>
      <c r="H55" s="6"/>
      <c r="I55" s="9"/>
      <c r="J55" s="9"/>
      <c r="K55" s="6"/>
      <c r="L55" s="6"/>
      <c r="M55" s="9"/>
      <c r="N55" s="9"/>
      <c r="O55" s="6"/>
      <c r="P55" s="6"/>
      <c r="Q55" s="42"/>
      <c r="R55" s="19"/>
    </row>
    <row r="56" spans="1:19" ht="14.4">
      <c r="A56" s="24" t="s">
        <v>47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47">
        <f t="shared" ref="Q56" si="4">SUM(C56:O56)</f>
        <v>0</v>
      </c>
      <c r="R56" s="39"/>
    </row>
    <row r="57" spans="1:19" ht="14.4">
      <c r="A57" s="24" t="s">
        <v>48</v>
      </c>
      <c r="B57" s="35"/>
      <c r="C57" s="35">
        <v>10000</v>
      </c>
      <c r="D57" s="35"/>
      <c r="E57" s="35">
        <v>10000</v>
      </c>
      <c r="F57" s="35"/>
      <c r="G57" s="35">
        <v>10000</v>
      </c>
      <c r="H57" s="35"/>
      <c r="I57" s="35">
        <v>10000</v>
      </c>
      <c r="J57" s="35"/>
      <c r="K57" s="35">
        <v>10000</v>
      </c>
      <c r="L57" s="35"/>
      <c r="M57" s="35">
        <v>10000</v>
      </c>
      <c r="N57" s="35"/>
      <c r="O57" s="35">
        <v>10000</v>
      </c>
      <c r="P57" s="17"/>
      <c r="Q57" s="47"/>
      <c r="R57" s="39"/>
    </row>
    <row r="58" spans="1:19" ht="14.4">
      <c r="A58" s="24" t="s">
        <v>49</v>
      </c>
      <c r="B58" s="28"/>
      <c r="C58" s="17"/>
      <c r="D58" s="36">
        <f>+D54/C57</f>
        <v>6.3750000000000001E-2</v>
      </c>
      <c r="E58" s="17"/>
      <c r="F58" s="36">
        <f>+F54/E57</f>
        <v>2.6249999999999999E-2</v>
      </c>
      <c r="G58" s="17"/>
      <c r="H58" s="36">
        <f>+H54/G57</f>
        <v>2.6249999999999999E-2</v>
      </c>
      <c r="I58" s="17"/>
      <c r="J58" s="36">
        <f>+J54/I57</f>
        <v>2.6249999999999999E-2</v>
      </c>
      <c r="K58" s="17"/>
      <c r="L58" s="36">
        <f>+L54/K57</f>
        <v>2.6249999999999999E-2</v>
      </c>
      <c r="M58" s="17"/>
      <c r="N58" s="36">
        <f>+N54/M57</f>
        <v>2.6249999999999999E-2</v>
      </c>
      <c r="O58" s="17"/>
      <c r="P58" s="36">
        <f>+P54/O57</f>
        <v>2.6249999999999999E-2</v>
      </c>
      <c r="Q58" s="47"/>
      <c r="R58" s="39"/>
    </row>
    <row r="59" spans="1:19" ht="14.4">
      <c r="A59" s="6"/>
      <c r="B59" s="6"/>
      <c r="C59" s="6"/>
      <c r="D59" s="6"/>
      <c r="E59" s="9"/>
      <c r="F59" s="9"/>
      <c r="G59" s="6"/>
      <c r="H59" s="6"/>
      <c r="I59" s="9"/>
      <c r="J59" s="9"/>
      <c r="K59" s="6"/>
      <c r="L59" s="6"/>
      <c r="M59" s="9"/>
      <c r="N59" s="9"/>
      <c r="O59" s="6"/>
      <c r="P59" s="6"/>
      <c r="Q59" s="42"/>
      <c r="R59" s="19"/>
    </row>
    <row r="60" spans="1:19" ht="14.4">
      <c r="A60" s="6"/>
      <c r="B60" s="6"/>
      <c r="C60" s="6"/>
      <c r="D60" s="6"/>
      <c r="E60" s="9"/>
      <c r="F60" s="9"/>
      <c r="G60" s="6"/>
      <c r="H60" s="6"/>
      <c r="I60" s="9"/>
      <c r="J60" s="9"/>
      <c r="K60" s="6"/>
      <c r="L60" s="6"/>
      <c r="M60" s="9"/>
      <c r="N60" s="9"/>
      <c r="O60" s="6"/>
      <c r="P60" s="6"/>
      <c r="Q60" s="42"/>
      <c r="R60" s="19"/>
    </row>
    <row r="61" spans="1:19" ht="14.4">
      <c r="A61" s="5"/>
      <c r="B61" s="5"/>
      <c r="C61" s="5"/>
      <c r="D61" s="5"/>
      <c r="E61" s="8"/>
      <c r="F61" s="8"/>
      <c r="G61" s="5"/>
      <c r="H61" s="5"/>
      <c r="I61" s="8"/>
      <c r="J61" s="8"/>
      <c r="K61" s="5"/>
      <c r="L61" s="5"/>
      <c r="M61" s="8"/>
      <c r="N61" s="8"/>
      <c r="O61" s="5"/>
      <c r="P61" s="5"/>
      <c r="Q61" s="41"/>
      <c r="R61" s="29"/>
    </row>
    <row r="62" spans="1:19" ht="14.4">
      <c r="A62" s="6"/>
      <c r="B62" s="6"/>
      <c r="C62" s="6"/>
      <c r="D62" s="6"/>
      <c r="E62" s="9"/>
      <c r="F62" s="9"/>
      <c r="G62" s="6"/>
      <c r="H62" s="6"/>
      <c r="I62" s="9"/>
      <c r="J62" s="9"/>
      <c r="K62" s="6"/>
      <c r="L62" s="6"/>
      <c r="M62" s="9"/>
      <c r="N62" s="9"/>
      <c r="O62" s="6"/>
      <c r="P62" s="6"/>
      <c r="Q62" s="42"/>
      <c r="R62" s="19"/>
    </row>
    <row r="63" spans="1:19" ht="15.6">
      <c r="A63" s="49"/>
      <c r="B63" s="7"/>
      <c r="C63" s="7"/>
      <c r="D63" s="7"/>
      <c r="E63" s="10"/>
      <c r="F63" s="10"/>
      <c r="G63" s="59" t="s">
        <v>52</v>
      </c>
      <c r="H63" s="7"/>
      <c r="I63" s="10"/>
      <c r="J63" s="10"/>
      <c r="K63" s="7"/>
      <c r="L63" s="7"/>
      <c r="M63" s="10"/>
      <c r="N63" s="10"/>
      <c r="O63" s="7"/>
      <c r="P63" s="7"/>
      <c r="Q63" s="48"/>
      <c r="R63" s="40"/>
    </row>
    <row r="67" spans="4:4">
      <c r="D67" s="27"/>
    </row>
  </sheetData>
  <pageMargins left="0.25" right="0.25" top="0.75" bottom="0.75" header="0.3" footer="0.3"/>
  <pageSetup scale="49" fitToWidth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Payroll Forecast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Cox</dc:creator>
  <cp:lastModifiedBy>CB</cp:lastModifiedBy>
  <cp:lastPrinted>2018-02-28T23:56:06Z</cp:lastPrinted>
  <dcterms:created xsi:type="dcterms:W3CDTF">2017-02-03T09:12:23Z</dcterms:created>
  <dcterms:modified xsi:type="dcterms:W3CDTF">2020-04-03T00:21:31Z</dcterms:modified>
</cp:coreProperties>
</file>